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150 - 10.05. - ZCU - AV technika (II.) 013-2023 panoramatická hlava\"/>
    </mc:Choice>
  </mc:AlternateContent>
  <xr:revisionPtr revIDLastSave="0" documentId="13_ncr:1_{CA558C40-64BB-47F4-881C-AF51B5FD2FA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AVT!$B$1:$U$12</definedName>
  </definedNames>
  <calcPr calcId="191029"/>
</workbook>
</file>

<file path=xl/calcChain.xml><?xml version="1.0" encoding="utf-8"?>
<calcChain xmlns="http://schemas.openxmlformats.org/spreadsheetml/2006/main">
  <c r="R8" i="1" l="1"/>
  <c r="S8" i="1"/>
  <c r="O8" i="1"/>
  <c r="R7" i="1"/>
  <c r="O7" i="1"/>
  <c r="Q11" i="1" l="1"/>
  <c r="P11" i="1"/>
  <c r="S7" i="1"/>
</calcChain>
</file>

<file path=xl/sharedStrings.xml><?xml version="1.0" encoding="utf-8"?>
<sst xmlns="http://schemas.openxmlformats.org/spreadsheetml/2006/main" count="47" uniqueCount="43">
  <si>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</si>
  <si>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</si>
  <si>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</si>
  <si>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</si>
  <si>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</si>
  <si>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</si>
  <si>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</si>
  <si>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</si>
  <si>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</si>
  <si>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</si>
  <si>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</si>
  <si>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</si>
  <si>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38650000-6 - Fotografické vybavení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</si>
  <si>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</si>
  <si>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</si>
  <si>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</si>
  <si>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</si>
  <si>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</si>
  <si>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</si>
  <si>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</si>
  <si>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</si>
  <si>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</si>
  <si>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</si>
  <si>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</si>
  <si>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</si>
  <si>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</si>
  <si>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</si>
  <si>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</si>
  <si>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</si>
  <si>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</si>
  <si>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</si>
  <si>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Panoramatická hlava</t>
  </si>
  <si>
    <t>PRVA-23-002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</si>
  <si>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</si>
  <si>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Mgr. Václav Duffek, 
Tel.: 728 681 210,
E-mail: duffekv@fpe.zcu.cz</t>
  </si>
  <si>
    <t>Chodské náměstí 1, 
301 00 Plzeň, 
Fakulta pedagogická -
Centrum biologie, geověd a envigogiky,
místnost CH 323</t>
  </si>
  <si>
    <t>Příloha č. 2 Kupní smlouvy - technická specifikace
Audiovizuální technika (II.) 013 - 2023</t>
  </si>
  <si>
    <t>Rychloupínací destička</t>
  </si>
  <si>
    <t>Panoramatická hlava umožňující otáčení soustavy fotoaparát-objektiv okolo nodálního bodu.
Kompatibilní s fotoaparátem Sony Alpha A7 III.</t>
  </si>
  <si>
    <t>Rychloupínací stativová destička kompatibilní s fotoaparátem Sony Alpha A7 III.</t>
  </si>
  <si>
    <t>Společná faktura</t>
  </si>
  <si>
    <t>Nodal Ninja M1-L panoramatická hlava s RD16-II pokročilým rotátorem, záruka 24 měsíců</t>
  </si>
  <si>
    <t>Nodal Ninja rychloupínací destička QRP2,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</si>
</sst>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9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0" fontId="13" fillId="4" borderId="9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 indent="1"/>
    </xf>
    <xf numFmtId="0" fontId="13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8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8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8"/>
  <sheetViews>
    <sheetView tabSelected="1" zoomScale="71" zoomScaleNormal="71" workbookViewId="0">
      <selection activeCell="P7" sqref="P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0.7109375" style="2" customWidth="1"/>
    <col min="5" max="5" width="10.28515625" style="3" customWidth="1"/>
    <col min="6" max="6" width="87.28515625" style="1" customWidth="1"/>
    <col min="7" max="7" width="27.85546875" style="1" customWidth="1"/>
    <col min="8" max="8" width="23" style="1" customWidth="1"/>
    <col min="9" max="9" width="24.140625" style="1" customWidth="1"/>
    <col min="10" max="10" width="16.5703125" style="1" customWidth="1"/>
    <col min="11" max="11" width="32.85546875" customWidth="1"/>
    <col min="12" max="12" width="29" customWidth="1"/>
    <col min="13" max="13" width="38" style="1" customWidth="1"/>
    <col min="14" max="14" width="26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4.7109375" style="4" customWidth="1"/>
  </cols>
  <sheetData>
    <row r="1" spans="1:21" ht="42.6" customHeight="1" x14ac:dyDescent="0.25">
      <c r="B1" s="78" t="s">
        <v>36</v>
      </c>
      <c r="C1" s="78"/>
      <c r="D1" s="78"/>
      <c r="E1" s="78"/>
      <c r="G1" s="39"/>
    </row>
    <row r="2" spans="1:21" ht="42" customHeight="1" x14ac:dyDescent="0.25">
      <c r="C2"/>
      <c r="D2" s="11"/>
      <c r="E2" s="5"/>
      <c r="F2" s="6"/>
      <c r="G2" s="79"/>
      <c r="H2" s="79"/>
      <c r="I2" s="79"/>
      <c r="J2" s="79"/>
      <c r="K2" s="79"/>
      <c r="L2" s="79"/>
      <c r="M2" s="79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79"/>
      <c r="H3" s="79"/>
      <c r="I3" s="79"/>
      <c r="J3" s="79"/>
      <c r="K3" s="79"/>
      <c r="L3" s="79"/>
      <c r="M3" s="79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26</v>
      </c>
      <c r="I6" s="33" t="s">
        <v>16</v>
      </c>
      <c r="J6" s="33" t="s">
        <v>17</v>
      </c>
      <c r="K6" s="23" t="s">
        <v>30</v>
      </c>
      <c r="L6" s="35" t="s">
        <v>18</v>
      </c>
      <c r="M6" s="33" t="s">
        <v>19</v>
      </c>
      <c r="N6" s="23" t="s">
        <v>33</v>
      </c>
      <c r="O6" s="33" t="s">
        <v>20</v>
      </c>
      <c r="P6" s="23" t="s">
        <v>6</v>
      </c>
      <c r="Q6" s="24" t="s">
        <v>7</v>
      </c>
      <c r="R6" s="41" t="s">
        <v>8</v>
      </c>
      <c r="S6" s="41" t="s">
        <v>9</v>
      </c>
      <c r="T6" s="33" t="s">
        <v>21</v>
      </c>
      <c r="U6" s="33" t="s">
        <v>22</v>
      </c>
    </row>
    <row r="7" spans="1:21" ht="94.5" customHeight="1" thickTop="1" x14ac:dyDescent="0.25">
      <c r="A7" s="25"/>
      <c r="B7" s="42">
        <v>1</v>
      </c>
      <c r="C7" s="43" t="s">
        <v>31</v>
      </c>
      <c r="D7" s="44">
        <v>1</v>
      </c>
      <c r="E7" s="45" t="s">
        <v>28</v>
      </c>
      <c r="F7" s="46" t="s">
        <v>38</v>
      </c>
      <c r="G7" s="64" t="s">
        <v>41</v>
      </c>
      <c r="H7" s="47" t="s">
        <v>27</v>
      </c>
      <c r="I7" s="80" t="s">
        <v>40</v>
      </c>
      <c r="J7" s="82" t="s">
        <v>29</v>
      </c>
      <c r="K7" s="84" t="s">
        <v>32</v>
      </c>
      <c r="L7" s="86" t="s">
        <v>34</v>
      </c>
      <c r="M7" s="88" t="s">
        <v>35</v>
      </c>
      <c r="N7" s="90">
        <v>21</v>
      </c>
      <c r="O7" s="58">
        <f>D7*P7</f>
        <v>6954</v>
      </c>
      <c r="P7" s="59">
        <v>6954</v>
      </c>
      <c r="Q7" s="62">
        <v>6950</v>
      </c>
      <c r="R7" s="60">
        <f>D7*Q7</f>
        <v>6950</v>
      </c>
      <c r="S7" s="61" t="str">
        <f t="shared" ref="S7" si="0">IF(ISNUMBER(Q7), IF(Q7&gt;P7,"NEVYHOVUJE","VYHOVUJE")," ")</f>
        <v>VYHOVUJE</v>
      </c>
      <c r="T7" s="76"/>
      <c r="U7" s="76" t="s">
        <v>12</v>
      </c>
    </row>
    <row r="8" spans="1:21" ht="87" customHeight="1" thickBot="1" x14ac:dyDescent="0.3">
      <c r="A8" s="25"/>
      <c r="B8" s="48">
        <v>2</v>
      </c>
      <c r="C8" s="49" t="s">
        <v>37</v>
      </c>
      <c r="D8" s="50">
        <v>1</v>
      </c>
      <c r="E8" s="51" t="s">
        <v>28</v>
      </c>
      <c r="F8" s="52" t="s">
        <v>39</v>
      </c>
      <c r="G8" s="65" t="s">
        <v>42</v>
      </c>
      <c r="H8" s="53" t="s">
        <v>27</v>
      </c>
      <c r="I8" s="81"/>
      <c r="J8" s="83"/>
      <c r="K8" s="85"/>
      <c r="L8" s="87"/>
      <c r="M8" s="89"/>
      <c r="N8" s="91"/>
      <c r="O8" s="54">
        <f>D8*P8</f>
        <v>290</v>
      </c>
      <c r="P8" s="55">
        <v>290</v>
      </c>
      <c r="Q8" s="63">
        <v>285</v>
      </c>
      <c r="R8" s="56">
        <f>D8*Q8</f>
        <v>285</v>
      </c>
      <c r="S8" s="57" t="str">
        <f t="shared" ref="S8" si="1">IF(ISNUMBER(Q8), IF(Q8&gt;P8,"NEVYHOVUJE","VYHOVUJE")," ")</f>
        <v>VYHOVUJE</v>
      </c>
      <c r="T8" s="77"/>
      <c r="U8" s="77"/>
    </row>
    <row r="9" spans="1:21" ht="13.5" customHeight="1" thickTop="1" thickBot="1" x14ac:dyDescent="0.3">
      <c r="C9"/>
      <c r="D9"/>
      <c r="E9"/>
      <c r="F9"/>
      <c r="G9"/>
      <c r="H9"/>
      <c r="I9"/>
      <c r="J9"/>
      <c r="M9"/>
      <c r="N9"/>
      <c r="O9"/>
      <c r="R9" s="36"/>
    </row>
    <row r="10" spans="1:21" ht="49.5" customHeight="1" thickTop="1" thickBot="1" x14ac:dyDescent="0.3">
      <c r="B10" s="71" t="s">
        <v>25</v>
      </c>
      <c r="C10" s="72"/>
      <c r="D10" s="72"/>
      <c r="E10" s="72"/>
      <c r="F10" s="72"/>
      <c r="G10" s="72"/>
      <c r="H10" s="40"/>
      <c r="I10" s="26"/>
      <c r="J10" s="26"/>
      <c r="K10" s="26"/>
      <c r="L10" s="7"/>
      <c r="M10" s="7"/>
      <c r="N10" s="27"/>
      <c r="O10" s="27"/>
      <c r="P10" s="28" t="s">
        <v>10</v>
      </c>
      <c r="Q10" s="73" t="s">
        <v>11</v>
      </c>
      <c r="R10" s="74"/>
      <c r="S10" s="75"/>
      <c r="T10" s="21"/>
      <c r="U10" s="29"/>
    </row>
    <row r="11" spans="1:21" ht="53.25" customHeight="1" thickTop="1" thickBot="1" x14ac:dyDescent="0.3">
      <c r="B11" s="70" t="s">
        <v>23</v>
      </c>
      <c r="C11" s="70"/>
      <c r="D11" s="70"/>
      <c r="E11" s="70"/>
      <c r="F11" s="70"/>
      <c r="G11" s="70"/>
      <c r="H11" s="70"/>
      <c r="I11" s="30"/>
      <c r="L11" s="11"/>
      <c r="M11" s="11"/>
      <c r="N11" s="31"/>
      <c r="O11" s="31"/>
      <c r="P11" s="32">
        <f>SUM(O7:O8)</f>
        <v>7244</v>
      </c>
      <c r="Q11" s="66">
        <f>SUM(R7:R8)</f>
        <v>7235</v>
      </c>
      <c r="R11" s="67"/>
      <c r="S11" s="68"/>
    </row>
    <row r="12" spans="1:21" ht="15.75" thickTop="1" x14ac:dyDescent="0.25">
      <c r="B12" s="69" t="s">
        <v>24</v>
      </c>
      <c r="C12" s="69"/>
      <c r="D12" s="69"/>
      <c r="E12" s="69"/>
      <c r="F12" s="69"/>
    </row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VKYc7rrmKZdb+a4aJL9yNjDSPF+M1aMkQ/WROQQXP6NjTo7+0Y1jwDhpL08DJgH0EuNLW7Kp60ZD6m+Y5JeICw==" saltValue="nYUtXJUVRE585xVg0C47Dg==" spinCount="100000" sheet="1" objects="1" scenarios="1"/>
  <mergeCells count="15">
    <mergeCell ref="T7:T8"/>
    <mergeCell ref="U7:U8"/>
    <mergeCell ref="B1:E1"/>
    <mergeCell ref="G2:M3"/>
    <mergeCell ref="I7:I8"/>
    <mergeCell ref="J7:J8"/>
    <mergeCell ref="K7:K8"/>
    <mergeCell ref="L7:L8"/>
    <mergeCell ref="M7:M8"/>
    <mergeCell ref="N7:N8"/>
    <mergeCell ref="Q11:S11"/>
    <mergeCell ref="B12:F12"/>
    <mergeCell ref="B11:H11"/>
    <mergeCell ref="B10:G10"/>
    <mergeCell ref="Q10:S10"/>
  </mergeCells>
  <conditionalFormatting sqref="D7:D8">
    <cfRule type="containsBlanks" dxfId="6" priority="1">
      <formula>LEN(TRIM(D7))=0</formula>
    </cfRule>
  </conditionalFormatting>
  <conditionalFormatting sqref="G7:H8 Q7:Q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S7:S8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2023-04-26T11:07:51Z</cp:lastPrinted>
  <dcterms:created xsi:type="dcterms:W3CDTF">2014-03-05T12:43:32Z</dcterms:created>
  <dcterms:modified xsi:type="dcterms:W3CDTF">2023-05-03T10:59:22Z</dcterms:modified>
</cp:coreProperties>
</file>